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nmbr-my.sharepoint.com/personal/amelia_cristina_anm_gov_br/Documents/Área de Trabalho/CONTRATAÇÃO CAFÉ, AÇÚCAR/"/>
    </mc:Choice>
  </mc:AlternateContent>
  <xr:revisionPtr revIDLastSave="1082" documentId="8_{2912B5B1-1ED7-4DB0-B33A-4C36A5BFD4C7}" xr6:coauthVersionLast="47" xr6:coauthVersionMax="47" xr10:uidLastSave="{331F789A-E877-474B-AEB4-035E09E21A24}"/>
  <bookViews>
    <workbookView minimized="1" xWindow="32010" yWindow="1035" windowWidth="21600" windowHeight="11295" activeTab="1" xr2:uid="{00000000-000D-0000-FFFF-FFFF00000000}"/>
  </bookViews>
  <sheets>
    <sheet name="TOTAL GERÊNCIAS REGIONAIS" sheetId="3" r:id="rId1"/>
    <sheet name="NORTE" sheetId="8" r:id="rId2"/>
    <sheet name="NORDESTE" sheetId="9" r:id="rId3"/>
    <sheet name="CENTRO-OESTE" sheetId="12" r:id="rId4"/>
    <sheet name="SUDESTE" sheetId="14" r:id="rId5"/>
    <sheet name="SUL" sheetId="15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0" i="8" l="1"/>
  <c r="H5" i="8"/>
  <c r="K6" i="15" l="1"/>
  <c r="E10" i="8"/>
  <c r="D6" i="15"/>
  <c r="J6" i="15"/>
  <c r="H6" i="15"/>
  <c r="F6" i="15"/>
  <c r="J5" i="15"/>
  <c r="J4" i="15"/>
  <c r="J3" i="15"/>
  <c r="H5" i="15"/>
  <c r="H4" i="15"/>
  <c r="H3" i="15"/>
  <c r="F5" i="15"/>
  <c r="F4" i="15"/>
  <c r="F3" i="15"/>
  <c r="D4" i="15"/>
  <c r="D5" i="15"/>
  <c r="D3" i="15"/>
  <c r="I6" i="15"/>
  <c r="D3" i="14"/>
  <c r="J6" i="14"/>
  <c r="J5" i="14"/>
  <c r="J4" i="14"/>
  <c r="J3" i="14"/>
  <c r="J7" i="14" s="1"/>
  <c r="H6" i="14"/>
  <c r="H5" i="14"/>
  <c r="H4" i="14"/>
  <c r="H3" i="14"/>
  <c r="H7" i="14" s="1"/>
  <c r="F6" i="14"/>
  <c r="F5" i="14"/>
  <c r="F4" i="14"/>
  <c r="F3" i="14"/>
  <c r="F7" i="14" s="1"/>
  <c r="D7" i="14"/>
  <c r="D4" i="14"/>
  <c r="D5" i="14"/>
  <c r="D6" i="14"/>
  <c r="I7" i="14"/>
  <c r="J7" i="12"/>
  <c r="H7" i="12"/>
  <c r="D4" i="12"/>
  <c r="D5" i="12"/>
  <c r="J6" i="12"/>
  <c r="J5" i="12"/>
  <c r="J4" i="12"/>
  <c r="H6" i="12"/>
  <c r="H5" i="12"/>
  <c r="H4" i="12"/>
  <c r="F6" i="12"/>
  <c r="F5" i="12"/>
  <c r="F4" i="12"/>
  <c r="D6" i="12"/>
  <c r="I7" i="12"/>
  <c r="K5" i="9"/>
  <c r="K6" i="9"/>
  <c r="K7" i="9"/>
  <c r="K8" i="9"/>
  <c r="K9" i="9"/>
  <c r="K10" i="9"/>
  <c r="K11" i="9"/>
  <c r="K12" i="9"/>
  <c r="F13" i="9"/>
  <c r="G5" i="9"/>
  <c r="G6" i="9"/>
  <c r="G7" i="9"/>
  <c r="G8" i="9"/>
  <c r="G9" i="9"/>
  <c r="G10" i="9"/>
  <c r="G11" i="9"/>
  <c r="G12" i="9"/>
  <c r="I5" i="9"/>
  <c r="I6" i="9"/>
  <c r="I7" i="9"/>
  <c r="I8" i="9"/>
  <c r="I9" i="9"/>
  <c r="I10" i="9"/>
  <c r="I11" i="9"/>
  <c r="I12" i="9"/>
  <c r="K4" i="9"/>
  <c r="I4" i="9"/>
  <c r="E5" i="9"/>
  <c r="G4" i="9"/>
  <c r="J4" i="8"/>
  <c r="E11" i="9"/>
  <c r="E12" i="9"/>
  <c r="E10" i="9"/>
  <c r="E9" i="9"/>
  <c r="E8" i="9"/>
  <c r="E7" i="9"/>
  <c r="E6" i="9"/>
  <c r="E4" i="9"/>
  <c r="F6" i="8"/>
  <c r="F8" i="8"/>
  <c r="J13" i="9"/>
  <c r="L9" i="8"/>
  <c r="L8" i="8"/>
  <c r="L7" i="8"/>
  <c r="L6" i="8"/>
  <c r="L5" i="8"/>
  <c r="L4" i="8"/>
  <c r="H4" i="8"/>
  <c r="J9" i="8"/>
  <c r="J8" i="8"/>
  <c r="J7" i="8"/>
  <c r="J6" i="8"/>
  <c r="J5" i="8"/>
  <c r="H6" i="8"/>
  <c r="H7" i="8"/>
  <c r="H8" i="8"/>
  <c r="H9" i="8"/>
  <c r="F5" i="8"/>
  <c r="F7" i="8"/>
  <c r="F9" i="8"/>
  <c r="F4" i="8"/>
  <c r="F7" i="12" l="1"/>
  <c r="D7" i="12"/>
  <c r="G13" i="9"/>
  <c r="E13" i="9"/>
  <c r="F10" i="8"/>
  <c r="H10" i="8"/>
  <c r="J10" i="8"/>
  <c r="L10" i="8"/>
  <c r="K13" i="9"/>
  <c r="I13" i="9"/>
  <c r="K10" i="8"/>
  <c r="D29" i="3"/>
  <c r="G6" i="15"/>
  <c r="E6" i="15"/>
  <c r="C6" i="15"/>
  <c r="G7" i="14"/>
  <c r="E7" i="14"/>
  <c r="C7" i="14"/>
  <c r="G7" i="12"/>
  <c r="E7" i="12"/>
  <c r="C7" i="12"/>
  <c r="H13" i="9"/>
  <c r="D13" i="9"/>
  <c r="I10" i="8"/>
  <c r="G29" i="3"/>
  <c r="F29" i="3"/>
  <c r="E29" i="3"/>
  <c r="K7" i="14" l="1"/>
  <c r="K7" i="12"/>
  <c r="L13" i="9"/>
  <c r="M10" i="8"/>
  <c r="H29" i="3"/>
</calcChain>
</file>

<file path=xl/sharedStrings.xml><?xml version="1.0" encoding="utf-8"?>
<sst xmlns="http://schemas.openxmlformats.org/spreadsheetml/2006/main" count="134" uniqueCount="49">
  <si>
    <t>ORDEM</t>
  </si>
  <si>
    <t>UNIDADE RESPONSÁVEL</t>
  </si>
  <si>
    <t>GER-MG, UAGV, UAPM e UAPC</t>
  </si>
  <si>
    <t>GER-BA</t>
  </si>
  <si>
    <t>GER-GO</t>
  </si>
  <si>
    <t>GER-MT</t>
  </si>
  <si>
    <t>GER-PA e UAI</t>
  </si>
  <si>
    <t>GER-SC e UAC</t>
  </si>
  <si>
    <t>GER-SP</t>
  </si>
  <si>
    <t>GER-ES</t>
  </si>
  <si>
    <t>GER-PR</t>
  </si>
  <si>
    <t>GER-RJ</t>
  </si>
  <si>
    <t>GER-RS</t>
  </si>
  <si>
    <t>GER-AM</t>
  </si>
  <si>
    <t>GER-CE</t>
  </si>
  <si>
    <t>GER-MS</t>
  </si>
  <si>
    <t>GER-PB</t>
  </si>
  <si>
    <t>GER-PE</t>
  </si>
  <si>
    <t>GER-RN</t>
  </si>
  <si>
    <t>GER-RO</t>
  </si>
  <si>
    <t>GER-TO</t>
  </si>
  <si>
    <t>GER-AL</t>
  </si>
  <si>
    <t>GER-AP</t>
  </si>
  <si>
    <t>GER-MA</t>
  </si>
  <si>
    <t>GER-PI</t>
  </si>
  <si>
    <t>GER-RR</t>
  </si>
  <si>
    <t>GER-SE</t>
  </si>
  <si>
    <t>TOTAIS</t>
  </si>
  <si>
    <t>-</t>
  </si>
  <si>
    <t>CAFÉ (pct 500g) - R$</t>
  </si>
  <si>
    <t>AÇÚCAR (KG) - R$</t>
  </si>
  <si>
    <t>ADOÇANTE (65ml) - R$</t>
  </si>
  <si>
    <t>COADOR DESCARTÁVEL (cx com 30un) - R$</t>
  </si>
  <si>
    <t>ESTIMATIVA ANUAL</t>
  </si>
  <si>
    <t>REQUISIÇÃO              (25% POR TRIMESTRE)</t>
  </si>
  <si>
    <t>REQUISIÇÃO                          (25% POR TRIMESTRE)</t>
  </si>
  <si>
    <t>REQUISIÇÃO                     (25% POR TRIMESTRE)</t>
  </si>
  <si>
    <t>REQUISIÇÃO                                                       (25% POR TRIMESTRE)</t>
  </si>
  <si>
    <t>REQUISIÇÃO                              (25% POR TRIMESTRE)</t>
  </si>
  <si>
    <t>VALOR ANUAL DA CONTRATAÇÃO = R$ 21.768,39</t>
  </si>
  <si>
    <t>VALOR ANUAL DA CONTRATAÇÃO = R$ 53.450,86</t>
  </si>
  <si>
    <t>VALOR MÍNIMO 25% POR TRIMESTRE (Tópico 10 do ETP) = R$ 13.362,71</t>
  </si>
  <si>
    <t>VALOR ANUAL DA CONTRATAÇÃO = R$ 67.641,73</t>
  </si>
  <si>
    <t>VALOR MÍNIMO 25% POR TRIMESTRE (Tópico 10 do ETP) = R$ 16.910,43</t>
  </si>
  <si>
    <t>VALOR ANUAL DA CONTRATAÇÃO = R$ 21.762,13</t>
  </si>
  <si>
    <t>VALOR MÍNIMO 25% POR TRIMESTRE (Tópico 10 do ETP) = R$ 5.440,53</t>
  </si>
  <si>
    <t>VALOR ANUAL DA CONTRATAÇÃO = R$ 59.559,51</t>
  </si>
  <si>
    <t>VALOR MÍNIMO 25% POR TRIMESTRE (Tópico 10 do ETP) = R$ 14.889,87</t>
  </si>
  <si>
    <t>VALOR MÍNIMO 25% POR TRIMESTRE (Tópico 10 do ETP) = R$ 5.442,09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</si>
</sst>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-&quot;R$&quot;* #,##0.00_-;\-&quot;R$&quot;* #,##0.00_-;_-&quot;R$&quot;* &quot;-&quot;??_-;_-@_-"/>
    <numFmt numFmtId="165" formatCode="_-[$R$-416]\ * #,##0.00_-;\-[$R$-416]\ * #,##0.00_-;_-[$R$-416]\ * &quot;-&quot;??_-;_-@_-"/>
    <numFmt numFmtId="172" formatCode="0.000000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164" fontId="2" fillId="0" borderId="0" applyFont="0" applyFill="0" applyBorder="0" applyAlignment="0" applyProtection="0"/>
    <xf numFmtId="43" fontId="2" fillId="0" borderId="0" applyFont="0" applyFill="0" applyBorder="0" applyAlignment="0" applyProtection="0"/>
  </cellStyleXfs>
  <cellXfs count="55">
    <xf numFmtId="0" fontId="0" fillId="0" borderId="0" xfId="0"/>
    <xf numFmtId="0" fontId="1" fillId="0" borderId="0" xfId="0" applyFont="1"/>
    <xf numFmtId="44" fontId="0" fillId="0" borderId="0" xfId="0" applyNumberFormat="1"/>
    <xf numFmtId="0" fontId="3" fillId="0" borderId="2" xfId="0" applyFont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5" xfId="0" applyFont="1" applyBorder="1" applyAlignment="1">
      <alignment horizontal="center" vertical="center" wrapText="1"/>
    </xf>
    <xf numFmtId="0" fontId="0" fillId="0" borderId="3" xfId="0" applyBorder="1" applyAlignment="1">
      <alignment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164" fontId="1" fillId="2" borderId="7" xfId="1" applyFont="1" applyFill="1" applyBorder="1" applyAlignment="1">
      <alignment horizontal="center" vertical="center" wrapText="1"/>
    </xf>
    <xf numFmtId="4" fontId="0" fillId="0" borderId="1" xfId="0" applyNumberFormat="1" applyBorder="1" applyAlignment="1">
      <alignment horizontal="right" vertical="center" wrapText="1"/>
    </xf>
    <xf numFmtId="4" fontId="0" fillId="0" borderId="3" xfId="0" applyNumberFormat="1" applyBorder="1" applyAlignment="1">
      <alignment horizontal="right" vertical="center" wrapText="1"/>
    </xf>
    <xf numFmtId="43" fontId="0" fillId="0" borderId="1" xfId="1" applyNumberFormat="1" applyFont="1" applyBorder="1" applyAlignment="1">
      <alignment horizontal="right" vertical="center" wrapText="1"/>
    </xf>
    <xf numFmtId="43" fontId="0" fillId="0" borderId="3" xfId="1" applyNumberFormat="1" applyFont="1" applyBorder="1" applyAlignment="1">
      <alignment horizontal="right" vertical="center" wrapText="1"/>
    </xf>
    <xf numFmtId="43" fontId="1" fillId="2" borderId="7" xfId="1" applyNumberFormat="1" applyFont="1" applyFill="1" applyBorder="1" applyAlignment="1">
      <alignment horizontal="center" vertical="center" wrapText="1"/>
    </xf>
    <xf numFmtId="43" fontId="1" fillId="2" borderId="7" xfId="2" applyFont="1" applyFill="1" applyBorder="1" applyAlignment="1">
      <alignment horizontal="center" vertical="center" wrapText="1"/>
    </xf>
    <xf numFmtId="4" fontId="1" fillId="2" borderId="7" xfId="0" applyNumberFormat="1" applyFont="1" applyFill="1" applyBorder="1" applyAlignment="1">
      <alignment horizontal="right" vertical="center" wrapText="1"/>
    </xf>
    <xf numFmtId="4" fontId="1" fillId="0" borderId="0" xfId="0" applyNumberFormat="1" applyFont="1"/>
    <xf numFmtId="165" fontId="1" fillId="0" borderId="0" xfId="0" applyNumberFormat="1" applyFont="1" applyAlignment="1">
      <alignment horizontal="center" vertical="center"/>
    </xf>
    <xf numFmtId="43" fontId="0" fillId="0" borderId="1" xfId="0" applyNumberFormat="1" applyBorder="1" applyAlignment="1">
      <alignment horizontal="right" vertical="center" wrapText="1"/>
    </xf>
    <xf numFmtId="4" fontId="0" fillId="3" borderId="1" xfId="0" applyNumberFormat="1" applyFill="1" applyBorder="1" applyAlignment="1">
      <alignment horizontal="right" vertical="center" wrapText="1"/>
    </xf>
    <xf numFmtId="4" fontId="1" fillId="3" borderId="7" xfId="0" applyNumberFormat="1" applyFont="1" applyFill="1" applyBorder="1" applyAlignment="1">
      <alignment horizontal="right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3" fontId="1" fillId="2" borderId="1" xfId="2" applyFont="1" applyFill="1" applyBorder="1" applyAlignment="1">
      <alignment horizontal="center" vertical="center" wrapText="1"/>
    </xf>
    <xf numFmtId="43" fontId="1" fillId="2" borderId="1" xfId="1" applyNumberFormat="1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 wrapText="1"/>
    </xf>
    <xf numFmtId="0" fontId="1" fillId="2" borderId="15" xfId="0" applyFont="1" applyFill="1" applyBorder="1" applyAlignment="1">
      <alignment horizontal="center" vertical="center" wrapText="1"/>
    </xf>
    <xf numFmtId="4" fontId="1" fillId="2" borderId="15" xfId="0" applyNumberFormat="1" applyFont="1" applyFill="1" applyBorder="1" applyAlignment="1">
      <alignment horizontal="center" vertical="center" wrapText="1"/>
    </xf>
    <xf numFmtId="4" fontId="0" fillId="3" borderId="15" xfId="0" applyNumberFormat="1" applyFill="1" applyBorder="1" applyAlignment="1">
      <alignment horizontal="right" vertical="center" wrapText="1"/>
    </xf>
    <xf numFmtId="43" fontId="1" fillId="2" borderId="15" xfId="2" applyFont="1" applyFill="1" applyBorder="1" applyAlignment="1">
      <alignment horizontal="center" vertical="center" wrapText="1"/>
    </xf>
    <xf numFmtId="43" fontId="1" fillId="2" borderId="15" xfId="1" applyNumberFormat="1" applyFont="1" applyFill="1" applyBorder="1" applyAlignment="1">
      <alignment horizontal="center" vertical="center" wrapText="1"/>
    </xf>
    <xf numFmtId="4" fontId="0" fillId="3" borderId="16" xfId="0" applyNumberFormat="1" applyFill="1" applyBorder="1" applyAlignment="1">
      <alignment horizontal="right" vertical="center" wrapText="1"/>
    </xf>
    <xf numFmtId="4" fontId="1" fillId="3" borderId="1" xfId="0" applyNumberFormat="1" applyFont="1" applyFill="1" applyBorder="1" applyAlignment="1">
      <alignment horizontal="right" vertical="center" wrapText="1"/>
    </xf>
    <xf numFmtId="43" fontId="1" fillId="3" borderId="1" xfId="2" applyFont="1" applyFill="1" applyBorder="1" applyAlignment="1">
      <alignment horizontal="center" vertical="center" wrapText="1"/>
    </xf>
    <xf numFmtId="43" fontId="1" fillId="3" borderId="1" xfId="1" applyNumberFormat="1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right" vertical="center" wrapText="1"/>
    </xf>
    <xf numFmtId="43" fontId="1" fillId="2" borderId="1" xfId="1" applyNumberFormat="1" applyFont="1" applyFill="1" applyBorder="1" applyAlignment="1">
      <alignment horizontal="right" vertical="center" wrapText="1"/>
    </xf>
    <xf numFmtId="43" fontId="0" fillId="0" borderId="0" xfId="0" applyNumberFormat="1"/>
    <xf numFmtId="43" fontId="1" fillId="0" borderId="0" xfId="0" applyNumberFormat="1" applyFont="1" applyAlignment="1">
      <alignment horizontal="right"/>
    </xf>
    <xf numFmtId="4" fontId="1" fillId="0" borderId="0" xfId="0" applyNumberFormat="1" applyFont="1" applyAlignment="1">
      <alignment horizontal="right"/>
    </xf>
    <xf numFmtId="43" fontId="5" fillId="0" borderId="17" xfId="1" applyNumberFormat="1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0" fillId="0" borderId="0" xfId="0"/>
    <xf numFmtId="0" fontId="4" fillId="2" borderId="1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172" fontId="0" fillId="0" borderId="0" xfId="0" applyNumberFormat="1"/>
    <xf numFmtId="172" fontId="0" fillId="0" borderId="0" xfId="2" applyNumberFormat="1" applyFont="1"/>
  </cellXfs>
  <cellStyles count="3">
    <cellStyle name="Moeda" xfId="1" builtinId="4"/>
    <cellStyle name="Normal" xfId="0" builtinId="0"/>
    <cellStyle name="Vírgula" xfId="2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microsoft.com/office/2017/10/relationships/person" Target="persons/perso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Relationship Id="rId14" Type="http://schemas.openxmlformats.org/officeDocument/2006/relationships/customXml" Target="../customXml/item3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AAE679-19C4-48E9-83A4-5C9B1C7491A7}">
  <dimension ref="B1:J29"/>
  <sheetViews>
    <sheetView topLeftCell="A3" zoomScale="96" zoomScaleNormal="96" workbookViewId="0">
      <selection activeCell="H29" sqref="H29"/>
    </sheetView>
  </sheetViews>
  <sheetFormatPr defaultRowHeight="15" x14ac:dyDescent="0.25"/>
  <cols>
    <col min="2" max="2" width="15.85546875" customWidth="1"/>
    <col min="3" max="3" width="21.42578125" customWidth="1"/>
    <col min="4" max="4" width="25" customWidth="1"/>
    <col min="5" max="5" width="20.5703125" customWidth="1"/>
    <col min="6" max="6" width="23.140625" customWidth="1"/>
    <col min="7" max="7" width="22.42578125" customWidth="1"/>
    <col min="8" max="8" width="22.140625" customWidth="1"/>
    <col min="9" max="9" width="12.85546875" bestFit="1" customWidth="1"/>
    <col min="10" max="10" width="13.28515625" bestFit="1" customWidth="1"/>
  </cols>
  <sheetData>
    <row r="1" spans="2:10" ht="15.75" thickBot="1" x14ac:dyDescent="0.3"/>
    <row r="2" spans="2:10" ht="19.5" customHeight="1" thickBot="1" x14ac:dyDescent="0.3">
      <c r="B2" s="45" t="s">
        <v>33</v>
      </c>
      <c r="C2" s="46"/>
      <c r="D2" s="46"/>
      <c r="E2" s="46"/>
      <c r="F2" s="46"/>
      <c r="G2" s="47"/>
    </row>
    <row r="3" spans="2:10" ht="86.25" customHeight="1" thickBot="1" x14ac:dyDescent="0.3">
      <c r="B3" s="8" t="s">
        <v>0</v>
      </c>
      <c r="C3" s="8" t="s">
        <v>1</v>
      </c>
      <c r="D3" s="8" t="s">
        <v>29</v>
      </c>
      <c r="E3" s="8" t="s">
        <v>30</v>
      </c>
      <c r="F3" s="8" t="s">
        <v>31</v>
      </c>
      <c r="G3" s="8" t="s">
        <v>32</v>
      </c>
      <c r="H3" s="1"/>
    </row>
    <row r="4" spans="2:10" ht="30" x14ac:dyDescent="0.25">
      <c r="B4" s="3">
        <v>1</v>
      </c>
      <c r="C4" s="4" t="s">
        <v>2</v>
      </c>
      <c r="D4" s="12">
        <v>23000</v>
      </c>
      <c r="E4" s="12">
        <v>9625.5</v>
      </c>
      <c r="F4" s="14">
        <v>1541</v>
      </c>
      <c r="G4" s="14">
        <v>958.33</v>
      </c>
      <c r="H4" s="1"/>
      <c r="I4" s="53"/>
      <c r="J4" s="2"/>
    </row>
    <row r="5" spans="2:10" x14ac:dyDescent="0.25">
      <c r="B5" s="3">
        <v>2</v>
      </c>
      <c r="C5" s="4" t="s">
        <v>3</v>
      </c>
      <c r="D5" s="12">
        <v>11000</v>
      </c>
      <c r="E5" s="12">
        <v>4603.5</v>
      </c>
      <c r="F5" s="14">
        <v>737</v>
      </c>
      <c r="G5" s="14">
        <v>458.33</v>
      </c>
      <c r="H5" s="1"/>
      <c r="I5" s="53"/>
    </row>
    <row r="6" spans="2:10" x14ac:dyDescent="0.25">
      <c r="B6" s="3">
        <v>3</v>
      </c>
      <c r="C6" s="5" t="s">
        <v>4</v>
      </c>
      <c r="D6" s="12">
        <v>5000</v>
      </c>
      <c r="E6" s="12">
        <v>2092.5</v>
      </c>
      <c r="F6" s="14">
        <v>335</v>
      </c>
      <c r="G6" s="14">
        <v>208.33</v>
      </c>
      <c r="H6" s="1"/>
      <c r="I6" s="54"/>
    </row>
    <row r="7" spans="2:10" x14ac:dyDescent="0.25">
      <c r="B7" s="3">
        <v>4</v>
      </c>
      <c r="C7" s="4" t="s">
        <v>5</v>
      </c>
      <c r="D7" s="12">
        <v>6000</v>
      </c>
      <c r="E7" s="12">
        <v>2511</v>
      </c>
      <c r="F7" s="14">
        <v>402</v>
      </c>
      <c r="G7" s="14">
        <v>250</v>
      </c>
      <c r="H7" s="1"/>
      <c r="I7" s="53"/>
    </row>
    <row r="8" spans="2:10" x14ac:dyDescent="0.25">
      <c r="B8" s="3">
        <v>5</v>
      </c>
      <c r="C8" s="4" t="s">
        <v>6</v>
      </c>
      <c r="D8" s="12">
        <v>12250</v>
      </c>
      <c r="E8" s="12">
        <v>5126.625</v>
      </c>
      <c r="F8" s="14">
        <v>820.75</v>
      </c>
      <c r="G8" s="14">
        <v>510.42</v>
      </c>
      <c r="H8" s="1"/>
      <c r="I8" s="53"/>
    </row>
    <row r="9" spans="2:10" x14ac:dyDescent="0.25">
      <c r="B9" s="3">
        <v>6</v>
      </c>
      <c r="C9" s="4" t="s">
        <v>7</v>
      </c>
      <c r="D9" s="12">
        <v>8250</v>
      </c>
      <c r="E9" s="12">
        <v>3452.625</v>
      </c>
      <c r="F9" s="14">
        <v>552.75</v>
      </c>
      <c r="G9" s="14">
        <v>343.75</v>
      </c>
      <c r="H9" s="1"/>
      <c r="I9" s="53"/>
    </row>
    <row r="10" spans="2:10" x14ac:dyDescent="0.25">
      <c r="B10" s="3">
        <v>7</v>
      </c>
      <c r="C10" s="4" t="s">
        <v>8</v>
      </c>
      <c r="D10" s="12">
        <v>6000</v>
      </c>
      <c r="E10" s="21">
        <v>2511</v>
      </c>
      <c r="F10" s="14">
        <v>402</v>
      </c>
      <c r="G10" s="14">
        <v>250</v>
      </c>
      <c r="H10" s="1"/>
      <c r="I10" s="53"/>
    </row>
    <row r="11" spans="2:10" x14ac:dyDescent="0.25">
      <c r="B11" s="3">
        <v>8</v>
      </c>
      <c r="C11" s="4" t="s">
        <v>9</v>
      </c>
      <c r="D11" s="12">
        <v>5250</v>
      </c>
      <c r="E11" s="12">
        <v>2197.125</v>
      </c>
      <c r="F11" s="14">
        <v>351.75</v>
      </c>
      <c r="G11" s="14">
        <v>218.75</v>
      </c>
      <c r="H11" s="1"/>
      <c r="I11" s="53"/>
    </row>
    <row r="12" spans="2:10" x14ac:dyDescent="0.25">
      <c r="B12" s="3">
        <v>9</v>
      </c>
      <c r="C12" s="4" t="s">
        <v>10</v>
      </c>
      <c r="D12" s="12">
        <v>2250</v>
      </c>
      <c r="E12" s="12">
        <v>941.625</v>
      </c>
      <c r="F12" s="14">
        <v>150.75</v>
      </c>
      <c r="G12" s="14">
        <v>100</v>
      </c>
      <c r="H12" s="1"/>
      <c r="I12" s="53"/>
    </row>
    <row r="13" spans="2:10" x14ac:dyDescent="0.25">
      <c r="B13" s="3">
        <v>10</v>
      </c>
      <c r="C13" s="4" t="s">
        <v>11</v>
      </c>
      <c r="D13" s="12">
        <v>4750</v>
      </c>
      <c r="E13" s="12">
        <v>1987.875</v>
      </c>
      <c r="F13" s="14">
        <v>318.25</v>
      </c>
      <c r="G13" s="14">
        <v>197.92</v>
      </c>
      <c r="H13" s="1"/>
      <c r="I13" s="53"/>
    </row>
    <row r="14" spans="2:10" x14ac:dyDescent="0.25">
      <c r="B14" s="3">
        <v>11</v>
      </c>
      <c r="C14" s="4" t="s">
        <v>12</v>
      </c>
      <c r="D14" s="12">
        <v>3750</v>
      </c>
      <c r="E14" s="12">
        <v>1569.375</v>
      </c>
      <c r="F14" s="14">
        <v>251.25</v>
      </c>
      <c r="G14" s="14">
        <v>156.25</v>
      </c>
      <c r="H14" s="1"/>
      <c r="I14" s="53"/>
    </row>
    <row r="15" spans="2:10" x14ac:dyDescent="0.25">
      <c r="B15" s="3">
        <v>12</v>
      </c>
      <c r="C15" s="4" t="s">
        <v>13</v>
      </c>
      <c r="D15" s="12">
        <v>7250</v>
      </c>
      <c r="E15" s="12">
        <v>3034.125</v>
      </c>
      <c r="F15" s="14">
        <v>485.75</v>
      </c>
      <c r="G15" s="14">
        <v>302.08</v>
      </c>
      <c r="H15" s="1"/>
      <c r="I15" s="53"/>
    </row>
    <row r="16" spans="2:10" x14ac:dyDescent="0.25">
      <c r="B16" s="3">
        <v>13</v>
      </c>
      <c r="C16" s="4" t="s">
        <v>14</v>
      </c>
      <c r="D16" s="12">
        <v>6000</v>
      </c>
      <c r="E16" s="12">
        <v>2511</v>
      </c>
      <c r="F16" s="14">
        <v>402</v>
      </c>
      <c r="G16" s="14">
        <v>250</v>
      </c>
      <c r="H16" s="1"/>
      <c r="I16" s="53"/>
    </row>
    <row r="17" spans="2:9" x14ac:dyDescent="0.25">
      <c r="B17" s="3">
        <v>14</v>
      </c>
      <c r="C17" s="4" t="s">
        <v>15</v>
      </c>
      <c r="D17" s="12">
        <v>3250</v>
      </c>
      <c r="E17" s="12">
        <v>1360.125</v>
      </c>
      <c r="F17" s="14">
        <v>217.75</v>
      </c>
      <c r="G17" s="14">
        <v>135.41999999999999</v>
      </c>
      <c r="H17" s="1"/>
      <c r="I17" s="53"/>
    </row>
    <row r="18" spans="2:9" x14ac:dyDescent="0.25">
      <c r="B18" s="3">
        <v>15</v>
      </c>
      <c r="C18" s="4" t="s">
        <v>16</v>
      </c>
      <c r="D18" s="12">
        <v>3250</v>
      </c>
      <c r="E18" s="12">
        <v>1360.125</v>
      </c>
      <c r="F18" s="14">
        <v>217.75</v>
      </c>
      <c r="G18" s="14">
        <v>135.41999999999999</v>
      </c>
      <c r="H18" s="1"/>
      <c r="I18" s="53"/>
    </row>
    <row r="19" spans="2:9" x14ac:dyDescent="0.25">
      <c r="B19" s="3">
        <v>16</v>
      </c>
      <c r="C19" s="4" t="s">
        <v>17</v>
      </c>
      <c r="D19" s="12">
        <v>10500</v>
      </c>
      <c r="E19" s="12">
        <v>4394.25</v>
      </c>
      <c r="F19" s="14">
        <v>703.5</v>
      </c>
      <c r="G19" s="14">
        <v>437.5</v>
      </c>
      <c r="H19" s="1"/>
      <c r="I19" s="53"/>
    </row>
    <row r="20" spans="2:9" x14ac:dyDescent="0.25">
      <c r="B20" s="3">
        <v>17</v>
      </c>
      <c r="C20" s="4" t="s">
        <v>18</v>
      </c>
      <c r="D20" s="12">
        <v>4500</v>
      </c>
      <c r="E20" s="12">
        <v>1883.25</v>
      </c>
      <c r="F20" s="14">
        <v>301.5</v>
      </c>
      <c r="G20" s="14">
        <v>187.5</v>
      </c>
      <c r="H20" s="1"/>
      <c r="I20" s="53"/>
    </row>
    <row r="21" spans="2:9" x14ac:dyDescent="0.25">
      <c r="B21" s="3">
        <v>18</v>
      </c>
      <c r="C21" s="4" t="s">
        <v>19</v>
      </c>
      <c r="D21" s="12">
        <v>4750</v>
      </c>
      <c r="E21" s="12">
        <v>1987.875</v>
      </c>
      <c r="F21" s="14">
        <v>318.25</v>
      </c>
      <c r="G21" s="14">
        <v>197.92</v>
      </c>
      <c r="H21" s="1"/>
      <c r="I21" s="53"/>
    </row>
    <row r="22" spans="2:9" x14ac:dyDescent="0.25">
      <c r="B22" s="3">
        <v>19</v>
      </c>
      <c r="C22" s="5" t="s">
        <v>20</v>
      </c>
      <c r="D22" s="12">
        <v>3750</v>
      </c>
      <c r="E22" s="12">
        <v>1569.375</v>
      </c>
      <c r="F22" s="14">
        <v>251.25</v>
      </c>
      <c r="G22" s="14">
        <v>156.25</v>
      </c>
      <c r="H22" s="1"/>
      <c r="I22" s="53"/>
    </row>
    <row r="23" spans="2:9" x14ac:dyDescent="0.25">
      <c r="B23" s="3">
        <v>20</v>
      </c>
      <c r="C23" s="4" t="s">
        <v>21</v>
      </c>
      <c r="D23" s="12">
        <v>1500</v>
      </c>
      <c r="E23" s="12">
        <v>627.75</v>
      </c>
      <c r="F23" s="14">
        <v>100.5</v>
      </c>
      <c r="G23" s="14">
        <v>100</v>
      </c>
      <c r="H23" s="1"/>
      <c r="I23" s="53"/>
    </row>
    <row r="24" spans="2:9" x14ac:dyDescent="0.25">
      <c r="B24" s="3">
        <v>21</v>
      </c>
      <c r="C24" s="4" t="s">
        <v>22</v>
      </c>
      <c r="D24" s="12">
        <v>4250</v>
      </c>
      <c r="E24" s="12">
        <v>1778.625</v>
      </c>
      <c r="F24" s="14">
        <v>284.75</v>
      </c>
      <c r="G24" s="14">
        <v>177.08</v>
      </c>
      <c r="H24" s="1"/>
      <c r="I24" s="53"/>
    </row>
    <row r="25" spans="2:9" x14ac:dyDescent="0.25">
      <c r="B25" s="3">
        <v>22</v>
      </c>
      <c r="C25" s="4" t="s">
        <v>23</v>
      </c>
      <c r="D25" s="12">
        <v>3250</v>
      </c>
      <c r="E25" s="12">
        <v>1360.125</v>
      </c>
      <c r="F25" s="14">
        <v>217.75</v>
      </c>
      <c r="G25" s="14">
        <v>135.41999999999999</v>
      </c>
      <c r="H25" s="1"/>
      <c r="I25" s="53"/>
    </row>
    <row r="26" spans="2:9" x14ac:dyDescent="0.25">
      <c r="B26" s="3">
        <v>23</v>
      </c>
      <c r="C26" s="4" t="s">
        <v>24</v>
      </c>
      <c r="D26" s="12">
        <v>2500</v>
      </c>
      <c r="E26" s="12">
        <v>1046.25</v>
      </c>
      <c r="F26" s="14">
        <v>167.5</v>
      </c>
      <c r="G26" s="14">
        <v>104.17</v>
      </c>
      <c r="H26" s="1"/>
      <c r="I26" s="53"/>
    </row>
    <row r="27" spans="2:9" x14ac:dyDescent="0.25">
      <c r="B27" s="3">
        <v>24</v>
      </c>
      <c r="C27" s="4" t="s">
        <v>25</v>
      </c>
      <c r="D27" s="12">
        <v>2750</v>
      </c>
      <c r="E27" s="12">
        <v>1150.875</v>
      </c>
      <c r="F27" s="14">
        <v>184.25</v>
      </c>
      <c r="G27" s="14">
        <v>114.58</v>
      </c>
      <c r="H27" s="1"/>
      <c r="I27" s="53"/>
    </row>
    <row r="28" spans="2:9" ht="15.75" thickBot="1" x14ac:dyDescent="0.3">
      <c r="B28" s="6">
        <v>25</v>
      </c>
      <c r="C28" s="7" t="s">
        <v>26</v>
      </c>
      <c r="D28" s="13">
        <v>1750</v>
      </c>
      <c r="E28" s="13">
        <v>732.375</v>
      </c>
      <c r="F28" s="15">
        <v>117.25</v>
      </c>
      <c r="G28" s="15">
        <v>100</v>
      </c>
      <c r="H28" s="1"/>
      <c r="I28" s="53"/>
    </row>
    <row r="29" spans="2:9" ht="33.75" customHeight="1" thickBot="1" x14ac:dyDescent="0.3">
      <c r="B29" s="9" t="s">
        <v>27</v>
      </c>
      <c r="C29" s="10" t="s">
        <v>28</v>
      </c>
      <c r="D29" s="18">
        <f>SUM(D4:D28)</f>
        <v>146750</v>
      </c>
      <c r="E29" s="17">
        <f>SUM(E4:E28)</f>
        <v>61414.875</v>
      </c>
      <c r="F29" s="16">
        <f>SUM(F4:F28)</f>
        <v>9832.25</v>
      </c>
      <c r="G29" s="11">
        <f>SUM(G4:G28)</f>
        <v>6185.42</v>
      </c>
      <c r="H29" s="20">
        <f>SUM(D29:G29)</f>
        <v>224182.54500000001</v>
      </c>
    </row>
  </sheetData>
  <mergeCells count="1">
    <mergeCell ref="B2:G2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45C454-AE3D-4627-B83C-D0B43672287A}">
  <dimension ref="C2:M14"/>
  <sheetViews>
    <sheetView tabSelected="1" topLeftCell="C1" workbookViewId="0">
      <selection activeCell="C2" sqref="C2:L2"/>
    </sheetView>
  </sheetViews>
  <sheetFormatPr defaultRowHeight="15" x14ac:dyDescent="0.25"/>
  <cols>
    <col min="4" max="4" width="20" customWidth="1"/>
    <col min="5" max="5" width="20.7109375" customWidth="1"/>
    <col min="6" max="6" width="20.5703125" customWidth="1"/>
    <col min="7" max="7" width="23" customWidth="1"/>
    <col min="8" max="8" width="21" customWidth="1"/>
    <col min="9" max="9" width="33.28515625" customWidth="1"/>
    <col min="10" max="10" width="24.5703125" customWidth="1"/>
    <col min="11" max="11" width="38.85546875" customWidth="1"/>
    <col min="12" max="12" width="21.28515625" customWidth="1"/>
    <col min="13" max="13" width="18.28515625" customWidth="1"/>
  </cols>
  <sheetData>
    <row r="2" spans="3:13" x14ac:dyDescent="0.25">
      <c r="C2" s="49" t="s">
        <v>33</v>
      </c>
      <c r="D2" s="49"/>
      <c r="E2" s="49"/>
      <c r="F2" s="49"/>
      <c r="G2" s="49"/>
      <c r="H2" s="49"/>
      <c r="I2" s="49"/>
      <c r="J2" s="49"/>
      <c r="K2" s="49"/>
      <c r="L2" s="49"/>
    </row>
    <row r="3" spans="3:13" ht="30" x14ac:dyDescent="0.25">
      <c r="C3" s="24" t="s">
        <v>0</v>
      </c>
      <c r="D3" s="24" t="s">
        <v>1</v>
      </c>
      <c r="E3" s="24" t="s">
        <v>29</v>
      </c>
      <c r="F3" s="25" t="s">
        <v>34</v>
      </c>
      <c r="G3" s="24" t="s">
        <v>30</v>
      </c>
      <c r="H3" s="25" t="s">
        <v>34</v>
      </c>
      <c r="I3" s="24" t="s">
        <v>31</v>
      </c>
      <c r="J3" s="24" t="s">
        <v>35</v>
      </c>
      <c r="K3" s="24" t="s">
        <v>32</v>
      </c>
      <c r="L3" s="24" t="s">
        <v>34</v>
      </c>
    </row>
    <row r="4" spans="3:13" x14ac:dyDescent="0.25">
      <c r="C4" s="26">
        <v>1</v>
      </c>
      <c r="D4" s="4" t="s">
        <v>6</v>
      </c>
      <c r="E4" s="12">
        <v>12250</v>
      </c>
      <c r="F4" s="22">
        <f>E4*0.25</f>
        <v>3062.5</v>
      </c>
      <c r="G4" s="12">
        <v>5126.63</v>
      </c>
      <c r="H4" s="22">
        <f>G4*0.25</f>
        <v>1281.6575</v>
      </c>
      <c r="I4" s="14">
        <v>820.75</v>
      </c>
      <c r="J4" s="22">
        <f>I4*0.25</f>
        <v>205.1875</v>
      </c>
      <c r="K4" s="14">
        <v>510.42</v>
      </c>
      <c r="L4" s="22">
        <f>K4*0.25</f>
        <v>127.605</v>
      </c>
    </row>
    <row r="5" spans="3:13" x14ac:dyDescent="0.25">
      <c r="C5" s="26">
        <v>2</v>
      </c>
      <c r="D5" s="4" t="s">
        <v>13</v>
      </c>
      <c r="E5" s="12">
        <v>7250</v>
      </c>
      <c r="F5" s="22">
        <f t="shared" ref="F5:F9" si="0">E5*0.25</f>
        <v>1812.5</v>
      </c>
      <c r="G5" s="12">
        <v>3034.13</v>
      </c>
      <c r="H5" s="22">
        <f>G5*0.25</f>
        <v>758.53250000000003</v>
      </c>
      <c r="I5" s="14">
        <v>485.75</v>
      </c>
      <c r="J5" s="22">
        <f t="shared" ref="H5:J9" si="1">I5*0.25</f>
        <v>121.4375</v>
      </c>
      <c r="K5" s="14">
        <v>302.08</v>
      </c>
      <c r="L5" s="22">
        <f t="shared" ref="L5" si="2">K5*0.25</f>
        <v>75.52</v>
      </c>
    </row>
    <row r="6" spans="3:13" x14ac:dyDescent="0.25">
      <c r="C6" s="26">
        <v>3</v>
      </c>
      <c r="D6" s="4" t="s">
        <v>19</v>
      </c>
      <c r="E6" s="12">
        <v>4750</v>
      </c>
      <c r="F6" s="22">
        <f>E6*0.25</f>
        <v>1187.5</v>
      </c>
      <c r="G6" s="12">
        <v>1987.88</v>
      </c>
      <c r="H6" s="22">
        <f t="shared" si="1"/>
        <v>496.97</v>
      </c>
      <c r="I6" s="14">
        <v>318.25</v>
      </c>
      <c r="J6" s="22">
        <f t="shared" si="1"/>
        <v>79.5625</v>
      </c>
      <c r="K6" s="14">
        <v>197.92</v>
      </c>
      <c r="L6" s="22">
        <f t="shared" ref="L6" si="3">K6*0.25</f>
        <v>49.48</v>
      </c>
    </row>
    <row r="7" spans="3:13" x14ac:dyDescent="0.25">
      <c r="C7" s="26">
        <v>4</v>
      </c>
      <c r="D7" s="5" t="s">
        <v>20</v>
      </c>
      <c r="E7" s="12">
        <v>3750</v>
      </c>
      <c r="F7" s="22">
        <f t="shared" si="0"/>
        <v>937.5</v>
      </c>
      <c r="G7" s="12">
        <v>1569.38</v>
      </c>
      <c r="H7" s="22">
        <f t="shared" si="1"/>
        <v>392.34500000000003</v>
      </c>
      <c r="I7" s="14">
        <v>251.25</v>
      </c>
      <c r="J7" s="22">
        <f t="shared" si="1"/>
        <v>62.8125</v>
      </c>
      <c r="K7" s="14">
        <v>156.25</v>
      </c>
      <c r="L7" s="22">
        <f t="shared" ref="L7" si="4">K7*0.25</f>
        <v>39.0625</v>
      </c>
    </row>
    <row r="8" spans="3:13" x14ac:dyDescent="0.25">
      <c r="C8" s="26">
        <v>5</v>
      </c>
      <c r="D8" s="4" t="s">
        <v>22</v>
      </c>
      <c r="E8" s="12">
        <v>4250</v>
      </c>
      <c r="F8" s="22">
        <f>E8*0.25</f>
        <v>1062.5</v>
      </c>
      <c r="G8" s="12">
        <v>1778.63</v>
      </c>
      <c r="H8" s="22">
        <f t="shared" si="1"/>
        <v>444.65750000000003</v>
      </c>
      <c r="I8" s="14">
        <v>284.75</v>
      </c>
      <c r="J8" s="22">
        <f t="shared" si="1"/>
        <v>71.1875</v>
      </c>
      <c r="K8" s="14">
        <v>177.08</v>
      </c>
      <c r="L8" s="22">
        <f t="shared" ref="L8" si="5">K8*0.25</f>
        <v>44.27</v>
      </c>
    </row>
    <row r="9" spans="3:13" x14ac:dyDescent="0.25">
      <c r="C9" s="26">
        <v>6</v>
      </c>
      <c r="D9" s="4" t="s">
        <v>25</v>
      </c>
      <c r="E9" s="12">
        <v>2750</v>
      </c>
      <c r="F9" s="22">
        <f t="shared" si="0"/>
        <v>687.5</v>
      </c>
      <c r="G9" s="12">
        <v>1150.8800000000001</v>
      </c>
      <c r="H9" s="22">
        <f t="shared" si="1"/>
        <v>287.72000000000003</v>
      </c>
      <c r="I9" s="14">
        <v>184.25</v>
      </c>
      <c r="J9" s="22">
        <f t="shared" si="1"/>
        <v>46.0625</v>
      </c>
      <c r="K9" s="14">
        <v>114.58</v>
      </c>
      <c r="L9" s="22">
        <f t="shared" ref="L9" si="6">K9*0.25</f>
        <v>28.645</v>
      </c>
    </row>
    <row r="10" spans="3:13" x14ac:dyDescent="0.25">
      <c r="C10" s="24" t="s">
        <v>27</v>
      </c>
      <c r="D10" s="24" t="s">
        <v>28</v>
      </c>
      <c r="E10" s="39">
        <f t="shared" ref="E10:L10" si="7">SUM(E4:E9)</f>
        <v>35000</v>
      </c>
      <c r="F10" s="36">
        <f t="shared" si="7"/>
        <v>8750</v>
      </c>
      <c r="G10" s="27">
        <f>SUM(G4:G9)</f>
        <v>14647.530000000002</v>
      </c>
      <c r="H10" s="37">
        <f t="shared" si="7"/>
        <v>3661.8825000000006</v>
      </c>
      <c r="I10" s="28">
        <f t="shared" si="7"/>
        <v>2345</v>
      </c>
      <c r="J10" s="37">
        <f t="shared" si="7"/>
        <v>586.25</v>
      </c>
      <c r="K10" s="40">
        <f t="shared" si="7"/>
        <v>1458.33</v>
      </c>
      <c r="L10" s="37">
        <f t="shared" si="7"/>
        <v>364.58249999999998</v>
      </c>
      <c r="M10" s="43">
        <f>SUM(E10+G10+I10+K10)</f>
        <v>53450.86</v>
      </c>
    </row>
    <row r="11" spans="3:13" x14ac:dyDescent="0.25">
      <c r="M11" s="42"/>
    </row>
    <row r="13" spans="3:13" x14ac:dyDescent="0.25">
      <c r="C13" s="48" t="s">
        <v>40</v>
      </c>
      <c r="D13" s="48"/>
      <c r="E13" s="48"/>
      <c r="F13" s="48"/>
      <c r="G13" s="48"/>
    </row>
    <row r="14" spans="3:13" x14ac:dyDescent="0.25">
      <c r="C14" s="48" t="s">
        <v>41</v>
      </c>
      <c r="D14" s="48"/>
      <c r="E14" s="48"/>
      <c r="F14" s="48"/>
      <c r="G14" s="48"/>
    </row>
  </sheetData>
  <mergeCells count="3">
    <mergeCell ref="C13:G13"/>
    <mergeCell ref="C14:G14"/>
    <mergeCell ref="C2:L2"/>
  </mergeCells>
  <pageMargins left="0.51181102362204722" right="0.51181102362204722" top="0.78740157480314965" bottom="0.78740157480314965" header="0.31496062992125984" footer="0.31496062992125984"/>
  <pageSetup paperSize="9" scale="50" orientation="landscape" verticalDpi="4294967295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065518-E498-4C19-80AB-4A64353BCE99}">
  <dimension ref="B2:M16"/>
  <sheetViews>
    <sheetView workbookViewId="0">
      <selection activeCell="B16" sqref="B16:E16"/>
    </sheetView>
  </sheetViews>
  <sheetFormatPr defaultRowHeight="15" x14ac:dyDescent="0.25"/>
  <cols>
    <col min="3" max="3" width="20.5703125" customWidth="1"/>
    <col min="4" max="4" width="18.5703125" customWidth="1"/>
    <col min="5" max="5" width="24" customWidth="1"/>
    <col min="6" max="7" width="22" customWidth="1"/>
    <col min="8" max="10" width="24" customWidth="1"/>
    <col min="11" max="11" width="20.7109375" customWidth="1"/>
    <col min="12" max="12" width="9.5703125" bestFit="1" customWidth="1"/>
    <col min="13" max="13" width="10" bestFit="1" customWidth="1"/>
  </cols>
  <sheetData>
    <row r="2" spans="2:13" x14ac:dyDescent="0.25">
      <c r="B2" s="49" t="s">
        <v>33</v>
      </c>
      <c r="C2" s="49"/>
      <c r="D2" s="49"/>
      <c r="E2" s="49"/>
      <c r="F2" s="49"/>
      <c r="G2" s="49"/>
      <c r="H2" s="49"/>
      <c r="I2" s="49"/>
      <c r="J2" s="49"/>
      <c r="K2" s="49"/>
    </row>
    <row r="3" spans="2:13" ht="30" x14ac:dyDescent="0.25">
      <c r="B3" s="24" t="s">
        <v>0</v>
      </c>
      <c r="C3" s="24" t="s">
        <v>1</v>
      </c>
      <c r="D3" s="24" t="s">
        <v>29</v>
      </c>
      <c r="E3" s="25" t="s">
        <v>36</v>
      </c>
      <c r="F3" s="24" t="s">
        <v>30</v>
      </c>
      <c r="G3" s="25" t="s">
        <v>36</v>
      </c>
      <c r="H3" s="24" t="s">
        <v>31</v>
      </c>
      <c r="I3" s="25" t="s">
        <v>36</v>
      </c>
      <c r="J3" s="24" t="s">
        <v>32</v>
      </c>
      <c r="K3" s="25" t="s">
        <v>36</v>
      </c>
    </row>
    <row r="4" spans="2:13" x14ac:dyDescent="0.25">
      <c r="B4" s="26">
        <v>1</v>
      </c>
      <c r="C4" s="4" t="s">
        <v>3</v>
      </c>
      <c r="D4" s="12">
        <v>11000</v>
      </c>
      <c r="E4" s="22">
        <f>D4*0.25</f>
        <v>2750</v>
      </c>
      <c r="F4" s="12">
        <v>4603.5</v>
      </c>
      <c r="G4" s="22">
        <f>F4*0.25</f>
        <v>1150.875</v>
      </c>
      <c r="H4" s="14">
        <v>737</v>
      </c>
      <c r="I4" s="22">
        <f>H4*0.25</f>
        <v>184.25</v>
      </c>
      <c r="J4" s="14">
        <v>458.33</v>
      </c>
      <c r="K4" s="22">
        <f>J4*0.25</f>
        <v>114.5825</v>
      </c>
    </row>
    <row r="5" spans="2:13" x14ac:dyDescent="0.25">
      <c r="B5" s="26">
        <v>2</v>
      </c>
      <c r="C5" s="4" t="s">
        <v>14</v>
      </c>
      <c r="D5" s="12">
        <v>6000</v>
      </c>
      <c r="E5" s="22">
        <f>D5*0.25</f>
        <v>1500</v>
      </c>
      <c r="F5" s="12">
        <v>2511</v>
      </c>
      <c r="G5" s="22">
        <f t="shared" ref="G5:G12" si="0">F5*0.25</f>
        <v>627.75</v>
      </c>
      <c r="H5" s="14">
        <v>402</v>
      </c>
      <c r="I5" s="22">
        <f t="shared" ref="I5:I12" si="1">H5*0.25</f>
        <v>100.5</v>
      </c>
      <c r="J5" s="14">
        <v>250</v>
      </c>
      <c r="K5" s="22">
        <f t="shared" ref="K5" si="2">J5*0.25</f>
        <v>62.5</v>
      </c>
    </row>
    <row r="6" spans="2:13" x14ac:dyDescent="0.25">
      <c r="B6" s="26">
        <v>3</v>
      </c>
      <c r="C6" s="4" t="s">
        <v>16</v>
      </c>
      <c r="D6" s="12">
        <v>3250</v>
      </c>
      <c r="E6" s="22">
        <f>D6*0.25</f>
        <v>812.5</v>
      </c>
      <c r="F6" s="12">
        <v>1360.13</v>
      </c>
      <c r="G6" s="22">
        <f t="shared" si="0"/>
        <v>340.03250000000003</v>
      </c>
      <c r="H6" s="14">
        <v>217.75</v>
      </c>
      <c r="I6" s="22">
        <f t="shared" si="1"/>
        <v>54.4375</v>
      </c>
      <c r="J6" s="14">
        <v>135.41999999999999</v>
      </c>
      <c r="K6" s="22">
        <f>J6*0.25</f>
        <v>33.854999999999997</v>
      </c>
    </row>
    <row r="7" spans="2:13" x14ac:dyDescent="0.25">
      <c r="B7" s="26">
        <v>4</v>
      </c>
      <c r="C7" s="4" t="s">
        <v>17</v>
      </c>
      <c r="D7" s="12">
        <v>10500</v>
      </c>
      <c r="E7" s="22">
        <f t="shared" ref="E7:E9" si="3">D7*0.25</f>
        <v>2625</v>
      </c>
      <c r="F7" s="12">
        <v>4394.25</v>
      </c>
      <c r="G7" s="22">
        <f t="shared" si="0"/>
        <v>1098.5625</v>
      </c>
      <c r="H7" s="14">
        <v>703.5</v>
      </c>
      <c r="I7" s="22">
        <f t="shared" si="1"/>
        <v>175.875</v>
      </c>
      <c r="J7" s="14">
        <v>437.5</v>
      </c>
      <c r="K7" s="22">
        <f t="shared" ref="K7" si="4">J7*0.25</f>
        <v>109.375</v>
      </c>
    </row>
    <row r="8" spans="2:13" x14ac:dyDescent="0.25">
      <c r="B8" s="26">
        <v>5</v>
      </c>
      <c r="C8" s="4" t="s">
        <v>18</v>
      </c>
      <c r="D8" s="12">
        <v>4500</v>
      </c>
      <c r="E8" s="22">
        <f>D8*0.25</f>
        <v>1125</v>
      </c>
      <c r="F8" s="12">
        <v>1883.25</v>
      </c>
      <c r="G8" s="22">
        <f t="shared" si="0"/>
        <v>470.8125</v>
      </c>
      <c r="H8" s="14">
        <v>301.5</v>
      </c>
      <c r="I8" s="22">
        <f t="shared" si="1"/>
        <v>75.375</v>
      </c>
      <c r="J8" s="14">
        <v>187.5</v>
      </c>
      <c r="K8" s="22">
        <f>J8*0.25</f>
        <v>46.875</v>
      </c>
    </row>
    <row r="9" spans="2:13" x14ac:dyDescent="0.25">
      <c r="B9" s="26">
        <v>6</v>
      </c>
      <c r="C9" s="4" t="s">
        <v>21</v>
      </c>
      <c r="D9" s="12">
        <v>1500</v>
      </c>
      <c r="E9" s="22">
        <f t="shared" si="3"/>
        <v>375</v>
      </c>
      <c r="F9" s="12">
        <v>627.75</v>
      </c>
      <c r="G9" s="22">
        <f t="shared" si="0"/>
        <v>156.9375</v>
      </c>
      <c r="H9" s="14">
        <v>100.5</v>
      </c>
      <c r="I9" s="22">
        <f t="shared" si="1"/>
        <v>25.125</v>
      </c>
      <c r="J9" s="14">
        <v>100</v>
      </c>
      <c r="K9" s="22">
        <f t="shared" ref="K9" si="5">J9*0.25</f>
        <v>25</v>
      </c>
    </row>
    <row r="10" spans="2:13" x14ac:dyDescent="0.25">
      <c r="B10" s="26">
        <v>7</v>
      </c>
      <c r="C10" s="4" t="s">
        <v>23</v>
      </c>
      <c r="D10" s="12">
        <v>3250</v>
      </c>
      <c r="E10" s="22">
        <f>D10*0.25</f>
        <v>812.5</v>
      </c>
      <c r="F10" s="12">
        <v>1360.13</v>
      </c>
      <c r="G10" s="22">
        <f t="shared" si="0"/>
        <v>340.03250000000003</v>
      </c>
      <c r="H10" s="14">
        <v>217.75</v>
      </c>
      <c r="I10" s="22">
        <f t="shared" si="1"/>
        <v>54.4375</v>
      </c>
      <c r="J10" s="14">
        <v>135.41999999999999</v>
      </c>
      <c r="K10" s="22">
        <f>J10*0.25</f>
        <v>33.854999999999997</v>
      </c>
    </row>
    <row r="11" spans="2:13" x14ac:dyDescent="0.25">
      <c r="B11" s="26">
        <v>8</v>
      </c>
      <c r="C11" s="4" t="s">
        <v>24</v>
      </c>
      <c r="D11" s="12">
        <v>2500</v>
      </c>
      <c r="E11" s="22">
        <f t="shared" ref="E11:E12" si="6">D11*0.25</f>
        <v>625</v>
      </c>
      <c r="F11" s="12">
        <v>1046.25</v>
      </c>
      <c r="G11" s="22">
        <f t="shared" si="0"/>
        <v>261.5625</v>
      </c>
      <c r="H11" s="14">
        <v>167.5</v>
      </c>
      <c r="I11" s="22">
        <f t="shared" si="1"/>
        <v>41.875</v>
      </c>
      <c r="J11" s="14">
        <v>104.17</v>
      </c>
      <c r="K11" s="22">
        <f t="shared" ref="K11" si="7">J11*0.25</f>
        <v>26.0425</v>
      </c>
    </row>
    <row r="12" spans="2:13" x14ac:dyDescent="0.25">
      <c r="B12" s="26">
        <v>9</v>
      </c>
      <c r="C12" s="4" t="s">
        <v>26</v>
      </c>
      <c r="D12" s="12">
        <v>1750</v>
      </c>
      <c r="E12" s="22">
        <f t="shared" si="6"/>
        <v>437.5</v>
      </c>
      <c r="F12" s="12">
        <v>732.38</v>
      </c>
      <c r="G12" s="22">
        <f t="shared" si="0"/>
        <v>183.095</v>
      </c>
      <c r="H12" s="14">
        <v>117.25</v>
      </c>
      <c r="I12" s="22">
        <f t="shared" si="1"/>
        <v>29.3125</v>
      </c>
      <c r="J12" s="14">
        <v>100</v>
      </c>
      <c r="K12" s="22">
        <f t="shared" ref="K12" si="8">J12*0.25</f>
        <v>25</v>
      </c>
    </row>
    <row r="13" spans="2:13" x14ac:dyDescent="0.25">
      <c r="B13" s="24" t="s">
        <v>27</v>
      </c>
      <c r="C13" s="24" t="s">
        <v>28</v>
      </c>
      <c r="D13" s="39">
        <f t="shared" ref="D13:K13" si="9">SUM(D4:D12)</f>
        <v>44250</v>
      </c>
      <c r="E13" s="39">
        <f t="shared" si="9"/>
        <v>11062.5</v>
      </c>
      <c r="F13" s="27">
        <f t="shared" si="9"/>
        <v>18518.640000000003</v>
      </c>
      <c r="G13" s="27">
        <f t="shared" si="9"/>
        <v>4629.6600000000008</v>
      </c>
      <c r="H13" s="28">
        <f t="shared" si="9"/>
        <v>2964.75</v>
      </c>
      <c r="I13" s="36">
        <f t="shared" si="9"/>
        <v>741.1875</v>
      </c>
      <c r="J13" s="28">
        <f t="shared" si="9"/>
        <v>1908.3400000000001</v>
      </c>
      <c r="K13" s="28">
        <f t="shared" si="9"/>
        <v>477.08500000000004</v>
      </c>
      <c r="L13" s="19">
        <f>SUM(D13+F13+H13+J13)</f>
        <v>67641.73</v>
      </c>
      <c r="M13" s="44"/>
    </row>
    <row r="14" spans="2:13" x14ac:dyDescent="0.25">
      <c r="L14" s="41"/>
    </row>
    <row r="15" spans="2:13" x14ac:dyDescent="0.25">
      <c r="B15" s="48" t="s">
        <v>42</v>
      </c>
      <c r="C15" s="48"/>
      <c r="D15" s="48"/>
      <c r="E15" s="48"/>
    </row>
    <row r="16" spans="2:13" x14ac:dyDescent="0.25">
      <c r="B16" s="48" t="s">
        <v>43</v>
      </c>
      <c r="C16" s="48"/>
      <c r="D16" s="48"/>
      <c r="E16" s="48"/>
    </row>
  </sheetData>
  <mergeCells count="3">
    <mergeCell ref="B2:K2"/>
    <mergeCell ref="B15:E15"/>
    <mergeCell ref="B16:E16"/>
  </mergeCells>
  <pageMargins left="0.51181102362204722" right="0.51181102362204722" top="0.78740157480314965" bottom="0.78740157480314965" header="0.31496062992125984" footer="0.31496062992125984"/>
  <pageSetup paperSize="9" scale="5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E07254-4BDF-4BA9-A58E-2052B05F364A}">
  <dimension ref="A2:K10"/>
  <sheetViews>
    <sheetView workbookViewId="0">
      <selection activeCell="A10" sqref="A10:D10"/>
    </sheetView>
  </sheetViews>
  <sheetFormatPr defaultRowHeight="15" x14ac:dyDescent="0.25"/>
  <cols>
    <col min="2" max="2" width="17.85546875" customWidth="1"/>
    <col min="3" max="3" width="14.140625" customWidth="1"/>
    <col min="4" max="4" width="25.5703125" customWidth="1"/>
    <col min="5" max="6" width="20.28515625" customWidth="1"/>
    <col min="7" max="9" width="24.5703125" customWidth="1"/>
    <col min="10" max="10" width="23.28515625" customWidth="1"/>
    <col min="11" max="11" width="20.28515625" customWidth="1"/>
  </cols>
  <sheetData>
    <row r="2" spans="1:11" x14ac:dyDescent="0.25">
      <c r="A2" s="49" t="s">
        <v>33</v>
      </c>
      <c r="B2" s="49"/>
      <c r="C2" s="49"/>
      <c r="D2" s="49"/>
      <c r="E2" s="49"/>
      <c r="F2" s="49"/>
      <c r="G2" s="49"/>
      <c r="H2" s="49"/>
      <c r="I2" s="49"/>
      <c r="J2" s="49"/>
    </row>
    <row r="3" spans="1:11" ht="45" x14ac:dyDescent="0.25">
      <c r="A3" s="24" t="s">
        <v>0</v>
      </c>
      <c r="B3" s="24" t="s">
        <v>1</v>
      </c>
      <c r="C3" s="24" t="s">
        <v>29</v>
      </c>
      <c r="D3" s="25" t="s">
        <v>38</v>
      </c>
      <c r="E3" s="24" t="s">
        <v>30</v>
      </c>
      <c r="F3" s="25" t="s">
        <v>36</v>
      </c>
      <c r="G3" s="24" t="s">
        <v>31</v>
      </c>
      <c r="H3" s="25" t="s">
        <v>36</v>
      </c>
      <c r="I3" s="24" t="s">
        <v>32</v>
      </c>
      <c r="J3" s="25" t="s">
        <v>37</v>
      </c>
    </row>
    <row r="4" spans="1:11" x14ac:dyDescent="0.25">
      <c r="A4" s="26">
        <v>1</v>
      </c>
      <c r="B4" s="5" t="s">
        <v>4</v>
      </c>
      <c r="C4" s="12">
        <v>5000</v>
      </c>
      <c r="D4" s="22">
        <f>C4*0.25</f>
        <v>1250</v>
      </c>
      <c r="E4" s="12">
        <v>2092.5</v>
      </c>
      <c r="F4" s="22">
        <f>E4*0.25</f>
        <v>523.125</v>
      </c>
      <c r="G4" s="14">
        <v>335</v>
      </c>
      <c r="H4" s="22">
        <f>G4*0.25</f>
        <v>83.75</v>
      </c>
      <c r="I4" s="14">
        <v>208.33</v>
      </c>
      <c r="J4" s="22">
        <f>I4*0.25</f>
        <v>52.082500000000003</v>
      </c>
    </row>
    <row r="5" spans="1:11" x14ac:dyDescent="0.25">
      <c r="A5" s="26">
        <v>2</v>
      </c>
      <c r="B5" s="4" t="s">
        <v>5</v>
      </c>
      <c r="C5" s="12">
        <v>6000</v>
      </c>
      <c r="D5" s="22">
        <f>C5*0.25</f>
        <v>1500</v>
      </c>
      <c r="E5" s="12">
        <v>2511</v>
      </c>
      <c r="F5" s="22">
        <f t="shared" ref="D5:F6" si="0">E5*0.25</f>
        <v>627.75</v>
      </c>
      <c r="G5" s="14">
        <v>402</v>
      </c>
      <c r="H5" s="22">
        <f t="shared" ref="H5" si="1">G5*0.25</f>
        <v>100.5</v>
      </c>
      <c r="I5" s="14">
        <v>250</v>
      </c>
      <c r="J5" s="22">
        <f t="shared" ref="J5" si="2">I5*0.25</f>
        <v>62.5</v>
      </c>
    </row>
    <row r="6" spans="1:11" x14ac:dyDescent="0.25">
      <c r="A6" s="26">
        <v>3</v>
      </c>
      <c r="B6" s="4" t="s">
        <v>15</v>
      </c>
      <c r="C6" s="12">
        <v>3250</v>
      </c>
      <c r="D6" s="22">
        <f t="shared" si="0"/>
        <v>812.5</v>
      </c>
      <c r="E6" s="12">
        <v>1360.13</v>
      </c>
      <c r="F6" s="22">
        <f t="shared" si="0"/>
        <v>340.03250000000003</v>
      </c>
      <c r="G6" s="14">
        <v>217.75</v>
      </c>
      <c r="H6" s="22">
        <f t="shared" ref="H6" si="3">G6*0.25</f>
        <v>54.4375</v>
      </c>
      <c r="I6" s="14">
        <v>135.41999999999999</v>
      </c>
      <c r="J6" s="22">
        <f t="shared" ref="J6" si="4">I6*0.25</f>
        <v>33.854999999999997</v>
      </c>
    </row>
    <row r="7" spans="1:11" x14ac:dyDescent="0.25">
      <c r="A7" s="24" t="s">
        <v>27</v>
      </c>
      <c r="B7" s="24" t="s">
        <v>28</v>
      </c>
      <c r="C7" s="39">
        <f t="shared" ref="C7:J7" si="5">SUM(C4:C6)</f>
        <v>14250</v>
      </c>
      <c r="D7" s="36">
        <f t="shared" si="5"/>
        <v>3562.5</v>
      </c>
      <c r="E7" s="27">
        <f t="shared" si="5"/>
        <v>5963.63</v>
      </c>
      <c r="F7" s="37">
        <f t="shared" si="5"/>
        <v>1490.9075</v>
      </c>
      <c r="G7" s="28">
        <f t="shared" si="5"/>
        <v>954.75</v>
      </c>
      <c r="H7" s="38">
        <f t="shared" si="5"/>
        <v>238.6875</v>
      </c>
      <c r="I7" s="28">
        <f t="shared" si="5"/>
        <v>593.75</v>
      </c>
      <c r="J7" s="38">
        <f t="shared" si="5"/>
        <v>148.4375</v>
      </c>
      <c r="K7" s="19">
        <f>SUM(C7+E7+G7+I7)</f>
        <v>21762.13</v>
      </c>
    </row>
    <row r="9" spans="1:11" x14ac:dyDescent="0.25">
      <c r="A9" s="48" t="s">
        <v>44</v>
      </c>
      <c r="B9" s="48"/>
      <c r="C9" s="48"/>
      <c r="D9" s="48"/>
    </row>
    <row r="10" spans="1:11" x14ac:dyDescent="0.25">
      <c r="A10" s="48" t="s">
        <v>45</v>
      </c>
      <c r="B10" s="48"/>
      <c r="C10" s="48"/>
      <c r="D10" s="48"/>
    </row>
  </sheetData>
  <mergeCells count="3">
    <mergeCell ref="A2:J2"/>
    <mergeCell ref="A9:D9"/>
    <mergeCell ref="A10:D10"/>
  </mergeCells>
  <pageMargins left="0.51181102362204722" right="0.51181102362204722" top="0.78740157480314965" bottom="0.78740157480314965" header="0.31496062992125984" footer="0.31496062992125984"/>
  <pageSetup paperSize="9" scale="55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67A99B-0C75-4EBF-861D-8B04AD69918D}">
  <dimension ref="A1:K10"/>
  <sheetViews>
    <sheetView workbookViewId="0">
      <selection activeCell="A10" sqref="A10:D10"/>
    </sheetView>
  </sheetViews>
  <sheetFormatPr defaultRowHeight="15" x14ac:dyDescent="0.25"/>
  <cols>
    <col min="2" max="2" width="17.42578125" customWidth="1"/>
    <col min="3" max="3" width="12.7109375" customWidth="1"/>
    <col min="4" max="4" width="22.140625" customWidth="1"/>
    <col min="5" max="5" width="15.140625" customWidth="1"/>
    <col min="6" max="6" width="25" customWidth="1"/>
    <col min="7" max="7" width="16.85546875" customWidth="1"/>
    <col min="8" max="8" width="24.140625" customWidth="1"/>
    <col min="9" max="9" width="16.85546875" customWidth="1"/>
    <col min="10" max="10" width="26.28515625" customWidth="1"/>
  </cols>
  <sheetData>
    <row r="1" spans="1:11" x14ac:dyDescent="0.25">
      <c r="A1" s="50" t="s">
        <v>33</v>
      </c>
      <c r="B1" s="51"/>
      <c r="C1" s="51"/>
      <c r="D1" s="51"/>
      <c r="E1" s="51"/>
      <c r="F1" s="51"/>
      <c r="G1" s="51"/>
      <c r="H1" s="51"/>
      <c r="I1" s="51"/>
      <c r="J1" s="52"/>
    </row>
    <row r="2" spans="1:11" ht="45" x14ac:dyDescent="0.25">
      <c r="A2" s="24" t="s">
        <v>0</v>
      </c>
      <c r="B2" s="24" t="s">
        <v>1</v>
      </c>
      <c r="C2" s="24" t="s">
        <v>29</v>
      </c>
      <c r="D2" s="25" t="s">
        <v>38</v>
      </c>
      <c r="E2" s="24" t="s">
        <v>30</v>
      </c>
      <c r="F2" s="25" t="s">
        <v>38</v>
      </c>
      <c r="G2" s="24" t="s">
        <v>31</v>
      </c>
      <c r="H2" s="25" t="s">
        <v>38</v>
      </c>
      <c r="I2" s="24" t="s">
        <v>32</v>
      </c>
      <c r="J2" s="25" t="s">
        <v>38</v>
      </c>
    </row>
    <row r="3" spans="1:11" ht="30" x14ac:dyDescent="0.25">
      <c r="A3" s="26">
        <v>1</v>
      </c>
      <c r="B3" s="4" t="s">
        <v>2</v>
      </c>
      <c r="C3" s="12">
        <v>23000</v>
      </c>
      <c r="D3" s="22">
        <f>C3*0.25</f>
        <v>5750</v>
      </c>
      <c r="E3" s="12">
        <v>9625.5</v>
      </c>
      <c r="F3" s="22">
        <f>E3*0.25</f>
        <v>2406.375</v>
      </c>
      <c r="G3" s="14">
        <v>1541</v>
      </c>
      <c r="H3" s="22">
        <f>G3*0.25</f>
        <v>385.25</v>
      </c>
      <c r="I3" s="14">
        <v>958.33</v>
      </c>
      <c r="J3" s="22">
        <f>I3*0.25</f>
        <v>239.58250000000001</v>
      </c>
    </row>
    <row r="4" spans="1:11" x14ac:dyDescent="0.25">
      <c r="A4" s="26">
        <v>2</v>
      </c>
      <c r="B4" s="4" t="s">
        <v>8</v>
      </c>
      <c r="C4" s="12">
        <v>6000</v>
      </c>
      <c r="D4" s="22">
        <f t="shared" ref="D4:F6" si="0">C4*0.25</f>
        <v>1500</v>
      </c>
      <c r="E4" s="12">
        <v>2511</v>
      </c>
      <c r="F4" s="22">
        <f t="shared" si="0"/>
        <v>627.75</v>
      </c>
      <c r="G4" s="14">
        <v>402</v>
      </c>
      <c r="H4" s="22">
        <f t="shared" ref="H4" si="1">G4*0.25</f>
        <v>100.5</v>
      </c>
      <c r="I4" s="14">
        <v>250</v>
      </c>
      <c r="J4" s="22">
        <f t="shared" ref="J4" si="2">I4*0.25</f>
        <v>62.5</v>
      </c>
    </row>
    <row r="5" spans="1:11" x14ac:dyDescent="0.25">
      <c r="A5" s="26">
        <v>3</v>
      </c>
      <c r="B5" s="4" t="s">
        <v>9</v>
      </c>
      <c r="C5" s="12">
        <v>5250</v>
      </c>
      <c r="D5" s="22">
        <f t="shared" si="0"/>
        <v>1312.5</v>
      </c>
      <c r="E5" s="12">
        <v>2197.13</v>
      </c>
      <c r="F5" s="22">
        <f t="shared" si="0"/>
        <v>549.28250000000003</v>
      </c>
      <c r="G5" s="14">
        <v>351.75</v>
      </c>
      <c r="H5" s="22">
        <f t="shared" ref="H5" si="3">G5*0.25</f>
        <v>87.9375</v>
      </c>
      <c r="I5" s="14">
        <v>218.75</v>
      </c>
      <c r="J5" s="22">
        <f t="shared" ref="J5" si="4">I5*0.25</f>
        <v>54.6875</v>
      </c>
    </row>
    <row r="6" spans="1:11" x14ac:dyDescent="0.25">
      <c r="A6" s="26">
        <v>4</v>
      </c>
      <c r="B6" s="4" t="s">
        <v>11</v>
      </c>
      <c r="C6" s="12">
        <v>4750</v>
      </c>
      <c r="D6" s="22">
        <f t="shared" si="0"/>
        <v>1187.5</v>
      </c>
      <c r="E6" s="12">
        <v>1987.88</v>
      </c>
      <c r="F6" s="22">
        <f t="shared" si="0"/>
        <v>496.97</v>
      </c>
      <c r="G6" s="14">
        <v>318.25</v>
      </c>
      <c r="H6" s="22">
        <f t="shared" ref="H6" si="5">G6*0.25</f>
        <v>79.5625</v>
      </c>
      <c r="I6" s="14">
        <v>197.92</v>
      </c>
      <c r="J6" s="22">
        <f t="shared" ref="J6" si="6">I6*0.25</f>
        <v>49.48</v>
      </c>
    </row>
    <row r="7" spans="1:11" ht="15.75" thickBot="1" x14ac:dyDescent="0.3">
      <c r="A7" s="29" t="s">
        <v>27</v>
      </c>
      <c r="B7" s="30" t="s">
        <v>28</v>
      </c>
      <c r="C7" s="31">
        <f t="shared" ref="C7:J7" si="7">SUM(C3:C6)</f>
        <v>39000</v>
      </c>
      <c r="D7" s="32">
        <f t="shared" si="7"/>
        <v>9750</v>
      </c>
      <c r="E7" s="33">
        <f t="shared" si="7"/>
        <v>16321.510000000002</v>
      </c>
      <c r="F7" s="32">
        <f t="shared" si="7"/>
        <v>4080.3775000000005</v>
      </c>
      <c r="G7" s="34">
        <f t="shared" si="7"/>
        <v>2613</v>
      </c>
      <c r="H7" s="32">
        <f t="shared" si="7"/>
        <v>653.25</v>
      </c>
      <c r="I7" s="34">
        <f t="shared" si="7"/>
        <v>1625</v>
      </c>
      <c r="J7" s="35">
        <f t="shared" si="7"/>
        <v>406.25</v>
      </c>
      <c r="K7" s="19">
        <f>SUM(C7+E7+G7+I7)</f>
        <v>59559.51</v>
      </c>
    </row>
    <row r="9" spans="1:11" x14ac:dyDescent="0.25">
      <c r="A9" s="48" t="s">
        <v>46</v>
      </c>
      <c r="B9" s="48"/>
      <c r="C9" s="48"/>
      <c r="D9" s="48"/>
    </row>
    <row r="10" spans="1:11" x14ac:dyDescent="0.25">
      <c r="A10" s="48" t="s">
        <v>47</v>
      </c>
      <c r="B10" s="48"/>
      <c r="C10" s="48"/>
      <c r="D10" s="48"/>
    </row>
  </sheetData>
  <mergeCells count="3">
    <mergeCell ref="A1:J1"/>
    <mergeCell ref="A9:D9"/>
    <mergeCell ref="A10:D10"/>
  </mergeCells>
  <pageMargins left="0.51181102362204722" right="0.51181102362204722" top="0.78740157480314965" bottom="0.78740157480314965" header="0.31496062992125984" footer="0.31496062992125984"/>
  <pageSetup paperSize="9" scale="55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090BC3-5253-4782-AF2C-BC06B9D304D0}">
  <dimension ref="A1:K9"/>
  <sheetViews>
    <sheetView workbookViewId="0">
      <selection activeCell="K6" sqref="K6"/>
    </sheetView>
  </sheetViews>
  <sheetFormatPr defaultRowHeight="15" x14ac:dyDescent="0.25"/>
  <cols>
    <col min="2" max="2" width="14.140625" customWidth="1"/>
    <col min="3" max="3" width="20.85546875" customWidth="1"/>
    <col min="4" max="4" width="26.42578125" customWidth="1"/>
    <col min="5" max="5" width="20.7109375" customWidth="1"/>
    <col min="6" max="6" width="25.28515625" customWidth="1"/>
    <col min="7" max="7" width="25" customWidth="1"/>
    <col min="8" max="8" width="23.42578125" customWidth="1"/>
    <col min="9" max="9" width="39.28515625" customWidth="1"/>
    <col min="10" max="10" width="28.7109375" customWidth="1"/>
  </cols>
  <sheetData>
    <row r="1" spans="1:11" ht="15.75" thickBot="1" x14ac:dyDescent="0.3">
      <c r="A1" s="45" t="s">
        <v>33</v>
      </c>
      <c r="B1" s="46"/>
      <c r="C1" s="46"/>
      <c r="D1" s="46"/>
      <c r="E1" s="46"/>
      <c r="F1" s="46"/>
      <c r="G1" s="46"/>
      <c r="H1" s="46"/>
      <c r="I1" s="46"/>
      <c r="J1" s="47"/>
    </row>
    <row r="2" spans="1:11" ht="30.75" thickBot="1" x14ac:dyDescent="0.3">
      <c r="A2" s="8" t="s">
        <v>0</v>
      </c>
      <c r="B2" s="8" t="s">
        <v>1</v>
      </c>
      <c r="C2" s="8" t="s">
        <v>29</v>
      </c>
      <c r="D2" s="25" t="s">
        <v>38</v>
      </c>
      <c r="E2" s="8" t="s">
        <v>30</v>
      </c>
      <c r="F2" s="25" t="s">
        <v>38</v>
      </c>
      <c r="G2" s="8" t="s">
        <v>31</v>
      </c>
      <c r="H2" s="25" t="s">
        <v>38</v>
      </c>
      <c r="I2" s="8" t="s">
        <v>32</v>
      </c>
      <c r="J2" s="25" t="s">
        <v>38</v>
      </c>
    </row>
    <row r="3" spans="1:11" x14ac:dyDescent="0.25">
      <c r="A3" s="3">
        <v>1</v>
      </c>
      <c r="B3" s="4" t="s">
        <v>7</v>
      </c>
      <c r="C3" s="12">
        <v>8250</v>
      </c>
      <c r="D3" s="22">
        <f>C3*0.25</f>
        <v>2062.5</v>
      </c>
      <c r="E3" s="12">
        <v>3452.63</v>
      </c>
      <c r="F3" s="22">
        <f>E3*0.25</f>
        <v>863.15750000000003</v>
      </c>
      <c r="G3" s="14">
        <v>552.75</v>
      </c>
      <c r="H3" s="22">
        <f>G3*0.25</f>
        <v>138.1875</v>
      </c>
      <c r="I3" s="14">
        <v>343.75</v>
      </c>
      <c r="J3" s="22">
        <f>I3*0.25</f>
        <v>85.9375</v>
      </c>
    </row>
    <row r="4" spans="1:11" x14ac:dyDescent="0.25">
      <c r="A4" s="3">
        <v>2</v>
      </c>
      <c r="B4" s="4" t="s">
        <v>10</v>
      </c>
      <c r="C4" s="12">
        <v>2250</v>
      </c>
      <c r="D4" s="22">
        <f t="shared" ref="D4:F5" si="0">C4*0.25</f>
        <v>562.5</v>
      </c>
      <c r="E4" s="12">
        <v>941.63</v>
      </c>
      <c r="F4" s="22">
        <f t="shared" si="0"/>
        <v>235.4075</v>
      </c>
      <c r="G4" s="14">
        <v>150.75</v>
      </c>
      <c r="H4" s="22">
        <f t="shared" ref="H4" si="1">G4*0.25</f>
        <v>37.6875</v>
      </c>
      <c r="I4" s="14">
        <v>100</v>
      </c>
      <c r="J4" s="22">
        <f t="shared" ref="J4" si="2">I4*0.25</f>
        <v>25</v>
      </c>
    </row>
    <row r="5" spans="1:11" ht="15.75" thickBot="1" x14ac:dyDescent="0.3">
      <c r="A5" s="3">
        <v>3</v>
      </c>
      <c r="B5" s="4" t="s">
        <v>12</v>
      </c>
      <c r="C5" s="12">
        <v>3750</v>
      </c>
      <c r="D5" s="22">
        <f t="shared" si="0"/>
        <v>937.5</v>
      </c>
      <c r="E5" s="12">
        <v>1569.38</v>
      </c>
      <c r="F5" s="22">
        <f t="shared" si="0"/>
        <v>392.34500000000003</v>
      </c>
      <c r="G5" s="14">
        <v>251.25</v>
      </c>
      <c r="H5" s="22">
        <f t="shared" ref="H5" si="3">G5*0.25</f>
        <v>62.8125</v>
      </c>
      <c r="I5" s="14">
        <v>156.25</v>
      </c>
      <c r="J5" s="22">
        <f t="shared" ref="J5" si="4">I5*0.25</f>
        <v>39.0625</v>
      </c>
    </row>
    <row r="6" spans="1:11" ht="15.75" thickBot="1" x14ac:dyDescent="0.3">
      <c r="A6" s="9" t="s">
        <v>27</v>
      </c>
      <c r="B6" s="10" t="s">
        <v>28</v>
      </c>
      <c r="C6" s="18">
        <f t="shared" ref="C6:J6" si="5">SUM(C3:C5)</f>
        <v>14250</v>
      </c>
      <c r="D6" s="23">
        <f t="shared" si="5"/>
        <v>3562.5</v>
      </c>
      <c r="E6" s="17">
        <f t="shared" si="5"/>
        <v>5963.64</v>
      </c>
      <c r="F6" s="23">
        <f t="shared" si="5"/>
        <v>1490.91</v>
      </c>
      <c r="G6" s="16">
        <f t="shared" si="5"/>
        <v>954.75</v>
      </c>
      <c r="H6" s="23">
        <f t="shared" si="5"/>
        <v>238.6875</v>
      </c>
      <c r="I6" s="16">
        <f t="shared" si="5"/>
        <v>600</v>
      </c>
      <c r="J6" s="23">
        <f t="shared" si="5"/>
        <v>150</v>
      </c>
      <c r="K6" s="19">
        <f>SUM(C6+E6+G6+I6)</f>
        <v>21768.39</v>
      </c>
    </row>
    <row r="8" spans="1:11" x14ac:dyDescent="0.25">
      <c r="A8" s="48" t="s">
        <v>39</v>
      </c>
      <c r="B8" s="48"/>
      <c r="C8" s="48"/>
      <c r="D8" s="48"/>
    </row>
    <row r="9" spans="1:11" x14ac:dyDescent="0.25">
      <c r="A9" s="48" t="s">
        <v>48</v>
      </c>
      <c r="B9" s="48"/>
      <c r="C9" s="48"/>
      <c r="D9" s="48"/>
    </row>
  </sheetData>
  <mergeCells count="3">
    <mergeCell ref="A1:J1"/>
    <mergeCell ref="A8:D8"/>
    <mergeCell ref="A9:D9"/>
  </mergeCells>
  <pageMargins left="0.51181102362204722" right="0.51181102362204722" top="0.78740157480314965" bottom="0.78740157480314965" header="0.31496062992125984" footer="0.31496062992125984"/>
  <pageSetup paperSize="9" scale="55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74AE241EBEF1C847BD7D9E9773DC3D81" ma:contentTypeVersion="14" ma:contentTypeDescription="Crie um novo documento." ma:contentTypeScope="" ma:versionID="39fe65efd570b9989295a665b0342de6">
  <xsd:schema xmlns:xsd="http://www.w3.org/2001/XMLSchema" xmlns:xs="http://www.w3.org/2001/XMLSchema" xmlns:p="http://schemas.microsoft.com/office/2006/metadata/properties" xmlns:ns2="f664ba59-bd10-42fd-aad1-7c4cb888b93d" xmlns:ns3="8be9016c-abf9-4578-ad08-31348c4d38a2" targetNamespace="http://schemas.microsoft.com/office/2006/metadata/properties" ma:root="true" ma:fieldsID="5f3f0e6dc2b06aebcc48f212a29adb31" ns2:_="" ns3:_="">
    <xsd:import namespace="f664ba59-bd10-42fd-aad1-7c4cb888b93d"/>
    <xsd:import namespace="8be9016c-abf9-4578-ad08-31348c4d38a2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LengthInSeconds" minOccurs="0"/>
                <xsd:element ref="ns3:lcf76f155ced4ddcb4097134ff3c332f" minOccurs="0"/>
                <xsd:element ref="ns2:TaxCatchAll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Location" minOccurs="0"/>
                <xsd:element ref="ns3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664ba59-bd10-42fd-aad1-7c4cb888b93d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a7a2b49f-3c64-4bd4-aa57-caa87dfc3ca1}" ma:internalName="TaxCatchAll" ma:showField="CatchAllData" ma:web="f664ba59-bd10-42fd-aad1-7c4cb888b93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be9016c-abf9-4578-ad08-31348c4d38a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3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5" nillable="true" ma:taxonomy="true" ma:internalName="lcf76f155ced4ddcb4097134ff3c332f" ma:taxonomyFieldName="MediaServiceImageTags" ma:displayName="Marcações de imagem" ma:readOnly="false" ma:fieldId="{5cf76f15-5ced-4ddc-b409-7134ff3c332f}" ma:taxonomyMulti="true" ma:sspId="c054c73c-16f2-45fe-b7f4-a1768d2091e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20" nillable="true" ma:displayName="Location" ma:indexed="true" ma:internalName="MediaServiceLocation" ma:readOnly="true">
      <xsd:simpleType>
        <xsd:restriction base="dms:Text"/>
      </xsd:simple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be9016c-abf9-4578-ad08-31348c4d38a2">
      <Terms xmlns="http://schemas.microsoft.com/office/infopath/2007/PartnerControls"/>
    </lcf76f155ced4ddcb4097134ff3c332f>
    <TaxCatchAll xmlns="f664ba59-bd10-42fd-aad1-7c4cb888b93d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983518B-788D-4174-8617-6495FA0F3A4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664ba59-bd10-42fd-aad1-7c4cb888b93d"/>
    <ds:schemaRef ds:uri="8be9016c-abf9-4578-ad08-31348c4d38a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2D53B96E-AF44-410E-8EC2-B4496723FB6C}">
  <ds:schemaRefs>
    <ds:schemaRef ds:uri="http://schemas.microsoft.com/office/infopath/2007/PartnerControls"/>
    <ds:schemaRef ds:uri="http://www.w3.org/XML/1998/namespace"/>
    <ds:schemaRef ds:uri="http://schemas.microsoft.com/office/2006/documentManagement/types"/>
    <ds:schemaRef ds:uri="http://schemas.microsoft.com/office/2006/metadata/properties"/>
    <ds:schemaRef ds:uri="http://purl.org/dc/dcmitype/"/>
    <ds:schemaRef ds:uri="http://schemas.openxmlformats.org/package/2006/metadata/core-properties"/>
    <ds:schemaRef ds:uri="8be9016c-abf9-4578-ad08-31348c4d38a2"/>
    <ds:schemaRef ds:uri="f664ba59-bd10-42fd-aad1-7c4cb888b93d"/>
    <ds:schemaRef ds:uri="http://purl.org/dc/terms/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A8FF4050-4F73-44E4-B86A-22616CCBE3E7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6</vt:i4>
      </vt:variant>
    </vt:vector>
  </HeadingPairs>
  <TitlesOfParts>
    <vt:vector size="6" baseType="lpstr">
      <vt:lpstr>TOTAL GERÊNCIAS REGIONAIS</vt:lpstr>
      <vt:lpstr>NORTE</vt:lpstr>
      <vt:lpstr>NORDESTE</vt:lpstr>
      <vt:lpstr>CENTRO-OESTE</vt:lpstr>
      <vt:lpstr>SUDESTE</vt:lpstr>
      <vt:lpstr>SUL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José Iago Pereira dos Santos</dc:creator>
  <cp:keywords/>
  <dc:description/>
  <cp:lastModifiedBy>Amelia Cristina Mota Nunes</cp:lastModifiedBy>
  <cp:revision/>
  <cp:lastPrinted>2024-09-27T16:56:31Z</cp:lastPrinted>
  <dcterms:created xsi:type="dcterms:W3CDTF">2023-07-06T01:38:02Z</dcterms:created>
  <dcterms:modified xsi:type="dcterms:W3CDTF">2024-09-27T16:56:40Z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0x01010074AE241EBEF1C847BD7D9E9773DC3D81</vt:lpwstr>
  </property>
  <property fmtid="{D5CDD505-2E9C-101B-9397-08002B2CF9AE}" pid="3" name="MediaServiceImageTags">
    <vt:lpwstr/>
  </property>
</Properties>
</file>